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chin/Downloads/"/>
    </mc:Choice>
  </mc:AlternateContent>
  <xr:revisionPtr revIDLastSave="0" documentId="13_ncr:1_{1096D0B8-8340-BD45-AA4C-8FDF8C958457}" xr6:coauthVersionLast="47" xr6:coauthVersionMax="47" xr10:uidLastSave="{00000000-0000-0000-0000-000000000000}"/>
  <bookViews>
    <workbookView xWindow="0" yWindow="720" windowWidth="29400" windowHeight="18400" activeTab="1" xr2:uid="{32B73206-16FB-684C-B66C-A7C9DC440B85}"/>
  </bookViews>
  <sheets>
    <sheet name="Tetap + KT (S1)" sheetId="1" r:id="rId1"/>
    <sheet name="Tetap + KT (S2)" sheetId="4" r:id="rId2"/>
    <sheet name="LB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4" l="1"/>
  <c r="I28" i="4"/>
  <c r="P27" i="4"/>
  <c r="Q27" i="4" s="1"/>
  <c r="T27" i="4" s="1"/>
  <c r="K27" i="4"/>
  <c r="P26" i="4"/>
  <c r="Q26" i="4" s="1"/>
  <c r="T26" i="4" s="1"/>
  <c r="T28" i="4" s="1"/>
  <c r="K26" i="4"/>
  <c r="P25" i="4"/>
  <c r="Q25" i="4" s="1"/>
  <c r="S25" i="4" s="1"/>
  <c r="S28" i="4" s="1"/>
  <c r="K25" i="4"/>
  <c r="P24" i="4"/>
  <c r="Q24" i="4" s="1"/>
  <c r="K24" i="4"/>
  <c r="P12" i="5"/>
  <c r="Q12" i="5" s="1"/>
  <c r="T12" i="5" s="1"/>
  <c r="K12" i="5"/>
  <c r="I13" i="5"/>
  <c r="P11" i="5"/>
  <c r="Q11" i="5" s="1"/>
  <c r="T11" i="5" s="1"/>
  <c r="T13" i="5" s="1"/>
  <c r="K11" i="5"/>
  <c r="S12" i="4"/>
  <c r="P10" i="5"/>
  <c r="Q10" i="5" s="1"/>
  <c r="S10" i="5" s="1"/>
  <c r="S13" i="5" s="1"/>
  <c r="K10" i="5"/>
  <c r="P9" i="5"/>
  <c r="Q9" i="5" s="1"/>
  <c r="R9" i="5" s="1"/>
  <c r="R13" i="5" s="1"/>
  <c r="K9" i="5"/>
  <c r="I12" i="4"/>
  <c r="P10" i="4"/>
  <c r="Q10" i="4" s="1"/>
  <c r="R10" i="4" s="1"/>
  <c r="K10" i="4"/>
  <c r="P9" i="4"/>
  <c r="Q9" i="4" s="1"/>
  <c r="K9" i="4"/>
  <c r="R24" i="4" l="1"/>
  <c r="R28" i="4" s="1"/>
  <c r="Q28" i="4"/>
  <c r="Q12" i="4"/>
  <c r="R9" i="4"/>
  <c r="R12" i="4" s="1"/>
  <c r="Q13" i="5"/>
  <c r="I18" i="1" l="1"/>
  <c r="Q18" i="1" s="1"/>
  <c r="P18" i="1"/>
  <c r="U14" i="1"/>
  <c r="U15" i="1"/>
  <c r="U13" i="1"/>
  <c r="K10" i="1"/>
  <c r="K11" i="1"/>
  <c r="K12" i="1"/>
  <c r="K13" i="1"/>
  <c r="K14" i="1"/>
  <c r="K15" i="1"/>
  <c r="K16" i="1"/>
  <c r="K17" i="1"/>
  <c r="K9" i="1"/>
  <c r="K18" i="1" l="1"/>
  <c r="R18" i="1" s="1"/>
  <c r="T18" i="1" s="1"/>
  <c r="U18" i="1"/>
  <c r="V18" i="1" l="1"/>
  <c r="Y18" i="1"/>
  <c r="Z18" i="1"/>
  <c r="X18" i="1"/>
  <c r="AA18" i="1"/>
</calcChain>
</file>

<file path=xl/sharedStrings.xml><?xml version="1.0" encoding="utf-8"?>
<sst xmlns="http://schemas.openxmlformats.org/spreadsheetml/2006/main" count="192" uniqueCount="69">
  <si>
    <t>KELEBIHAN MENGAJAR</t>
  </si>
  <si>
    <t>DOSEN TETAP DAN KONTRAK TETAP</t>
  </si>
  <si>
    <t>UNIVERSITAS MUHAMMADIYAH GRESIK</t>
  </si>
  <si>
    <t>NO</t>
  </si>
  <si>
    <t>NAMA</t>
  </si>
  <si>
    <t>SKS</t>
  </si>
  <si>
    <t>WAJIB</t>
  </si>
  <si>
    <t>MAKS</t>
  </si>
  <si>
    <t>Dosen Satu</t>
  </si>
  <si>
    <t>Gresik</t>
  </si>
  <si>
    <t>MATA KULIAH DIAMPU</t>
  </si>
  <si>
    <t>KELAS</t>
  </si>
  <si>
    <t>HUKUM</t>
  </si>
  <si>
    <t>Hukum</t>
  </si>
  <si>
    <t>Psikologi</t>
  </si>
  <si>
    <t>HADIR</t>
  </si>
  <si>
    <t>KEWAJIBAN BULANAN</t>
  </si>
  <si>
    <t>BEBAN MENGAJAR</t>
  </si>
  <si>
    <t>JUMLAH KM</t>
  </si>
  <si>
    <t>HR SKS</t>
  </si>
  <si>
    <t>TRANSPORT KM</t>
  </si>
  <si>
    <t>TOTAL PENERIMAAN</t>
  </si>
  <si>
    <t>Matkul 1</t>
  </si>
  <si>
    <t>Matkul 2</t>
  </si>
  <si>
    <t>Matkul 3</t>
  </si>
  <si>
    <t>Matkul 4</t>
  </si>
  <si>
    <t>Matkul 5</t>
  </si>
  <si>
    <t>Matkul 6</t>
  </si>
  <si>
    <t>Matkul 7</t>
  </si>
  <si>
    <t>Matkul 8</t>
  </si>
  <si>
    <t>Matkul 9</t>
  </si>
  <si>
    <t>MATAKULIAH</t>
  </si>
  <si>
    <t>PRODI</t>
  </si>
  <si>
    <t>III B</t>
  </si>
  <si>
    <t>SEBARAN TRANSPORT</t>
  </si>
  <si>
    <t>SEBARAN HONOR</t>
  </si>
  <si>
    <t>SKS JADI KM</t>
  </si>
  <si>
    <t>PSIKOLOGI</t>
  </si>
  <si>
    <t>HONOR</t>
  </si>
  <si>
    <t>TRANS PORT</t>
  </si>
  <si>
    <t>SKS x HADIR</t>
  </si>
  <si>
    <t>2 x 13</t>
  </si>
  <si>
    <t>2 x ∑8</t>
  </si>
  <si>
    <t>∑10 x 14</t>
  </si>
  <si>
    <t>11 x 16</t>
  </si>
  <si>
    <t>17 + 18</t>
  </si>
  <si>
    <t>9 x 12</t>
  </si>
  <si>
    <t>(∑10 PRODI / ∑10) x 17</t>
  </si>
  <si>
    <t>(∑10 PRODI / ∑10) x ∑18</t>
  </si>
  <si>
    <t>Tergantung pada 15</t>
  </si>
  <si>
    <t>JENJANG S1</t>
  </si>
  <si>
    <t>A Pagi</t>
  </si>
  <si>
    <t>B Pagi</t>
  </si>
  <si>
    <t>A Sore</t>
  </si>
  <si>
    <t>JENJANG S2</t>
  </si>
  <si>
    <t>Lektor</t>
  </si>
  <si>
    <t>MM</t>
  </si>
  <si>
    <t>(8x11)+12</t>
  </si>
  <si>
    <t>DOSEN LUAR BIASA</t>
  </si>
  <si>
    <t>JENJANG S1 DAN S2</t>
  </si>
  <si>
    <t>Kebidanan</t>
  </si>
  <si>
    <t>Ilmu Keperawatan</t>
  </si>
  <si>
    <t>SEBARAN PRODI</t>
  </si>
  <si>
    <t>KEBIDANAN</t>
  </si>
  <si>
    <t>ILMU KEPERAWATAN</t>
  </si>
  <si>
    <t>SESUAI PRODI</t>
  </si>
  <si>
    <t>FARMASI</t>
  </si>
  <si>
    <t>Farmasi</t>
  </si>
  <si>
    <t>9x13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</si>
</sst>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41" fontId="0" fillId="0" borderId="1" xfId="1" applyFont="1" applyBorder="1"/>
    <xf numFmtId="41" fontId="0" fillId="0" borderId="1" xfId="0" applyNumberFormat="1" applyBorder="1"/>
    <xf numFmtId="0" fontId="0" fillId="2" borderId="1" xfId="0" applyFill="1" applyBorder="1" applyAlignment="1">
      <alignment horizontal="center"/>
    </xf>
    <xf numFmtId="41" fontId="0" fillId="2" borderId="1" xfId="0" applyNumberFormat="1" applyFill="1" applyBorder="1"/>
    <xf numFmtId="41" fontId="0" fillId="2" borderId="1" xfId="1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41" fontId="2" fillId="3" borderId="1" xfId="1" applyFont="1" applyFill="1" applyBorder="1" applyAlignment="1">
      <alignment horizontal="center" vertical="center"/>
    </xf>
    <xf numFmtId="41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41" fontId="2" fillId="0" borderId="1" xfId="1" applyFont="1" applyFill="1" applyBorder="1" applyAlignment="1">
      <alignment horizontal="center" vertical="center"/>
    </xf>
    <xf numFmtId="41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1" fontId="0" fillId="0" borderId="1" xfId="1" applyFont="1" applyFill="1" applyBorder="1"/>
    <xf numFmtId="41" fontId="0" fillId="0" borderId="1" xfId="0" applyNumberFormat="1" applyFill="1" applyBorder="1"/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496B5-104D-B648-8CD4-4B66969629AD}">
  <sheetPr>
    <pageSetUpPr fitToPage="1"/>
  </sheetPr>
  <dimension ref="A1:AA20"/>
  <sheetViews>
    <sheetView showGridLines="0" zoomScale="110" zoomScaleNormal="110" workbookViewId="0">
      <selection sqref="A1:AA20"/>
    </sheetView>
  </sheetViews>
  <sheetFormatPr baseColWidth="10" defaultRowHeight="16" x14ac:dyDescent="0.2"/>
  <cols>
    <col min="1" max="1" width="3.83203125" style="33" bestFit="1" customWidth="1"/>
    <col min="2" max="2" width="10.33203125" style="33" bestFit="1" customWidth="1"/>
    <col min="3" max="3" width="6.5" style="51" bestFit="1" customWidth="1"/>
    <col min="4" max="4" width="6.1640625" style="51" bestFit="1" customWidth="1"/>
    <col min="5" max="5" width="3.83203125" style="51" bestFit="1" customWidth="1"/>
    <col min="6" max="6" width="12.5" style="33" bestFit="1" customWidth="1"/>
    <col min="7" max="7" width="7.83203125" style="33" customWidth="1"/>
    <col min="8" max="8" width="8.33203125" style="33" bestFit="1" customWidth="1"/>
    <col min="9" max="9" width="4.1640625" style="51" bestFit="1" customWidth="1"/>
    <col min="10" max="10" width="6.33203125" style="51" bestFit="1" customWidth="1"/>
    <col min="11" max="11" width="7.33203125" style="51" customWidth="1"/>
    <col min="12" max="12" width="0.83203125" style="33" customWidth="1"/>
    <col min="13" max="13" width="8.33203125" style="33" customWidth="1"/>
    <col min="14" max="14" width="9.1640625" style="33" bestFit="1" customWidth="1"/>
    <col min="15" max="16" width="10.83203125" style="51"/>
    <col min="17" max="17" width="8.83203125" style="51" customWidth="1"/>
    <col min="18" max="18" width="8.5" style="51" customWidth="1"/>
    <col min="19" max="19" width="0.83203125" style="51" customWidth="1"/>
    <col min="20" max="20" width="9.1640625" style="33" bestFit="1" customWidth="1"/>
    <col min="21" max="21" width="10.83203125" style="33" customWidth="1"/>
    <col min="22" max="22" width="12.83203125" style="33" customWidth="1"/>
    <col min="23" max="23" width="0.83203125" style="51" customWidth="1"/>
    <col min="24" max="24" width="11.1640625" style="33" customWidth="1"/>
    <col min="25" max="25" width="10.83203125" style="33" customWidth="1"/>
    <col min="26" max="27" width="11.1640625" style="33" customWidth="1"/>
    <col min="28" max="16384" width="10.83203125" style="33"/>
  </cols>
  <sheetData>
    <row r="1" spans="1:27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x14ac:dyDescent="0.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x14ac:dyDescent="0.2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x14ac:dyDescent="0.2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6" spans="1:27" s="41" customFormat="1" ht="16" customHeight="1" x14ac:dyDescent="0.2">
      <c r="A6" s="34" t="s">
        <v>3</v>
      </c>
      <c r="B6" s="34" t="s">
        <v>4</v>
      </c>
      <c r="C6" s="34" t="s">
        <v>5</v>
      </c>
      <c r="D6" s="34"/>
      <c r="E6" s="35" t="s">
        <v>10</v>
      </c>
      <c r="F6" s="35"/>
      <c r="G6" s="35"/>
      <c r="H6" s="35"/>
      <c r="I6" s="35"/>
      <c r="J6" s="35"/>
      <c r="K6" s="36" t="s">
        <v>40</v>
      </c>
      <c r="L6" s="55"/>
      <c r="M6" s="37" t="s">
        <v>19</v>
      </c>
      <c r="N6" s="38" t="s">
        <v>39</v>
      </c>
      <c r="O6" s="39" t="s">
        <v>16</v>
      </c>
      <c r="P6" s="39" t="s">
        <v>17</v>
      </c>
      <c r="Q6" s="39" t="s">
        <v>36</v>
      </c>
      <c r="R6" s="40" t="s">
        <v>18</v>
      </c>
      <c r="S6" s="55"/>
      <c r="T6" s="40" t="s">
        <v>38</v>
      </c>
      <c r="U6" s="39" t="s">
        <v>20</v>
      </c>
      <c r="V6" s="39" t="s">
        <v>21</v>
      </c>
      <c r="W6" s="55"/>
      <c r="X6" s="35" t="s">
        <v>35</v>
      </c>
      <c r="Y6" s="35"/>
      <c r="Z6" s="35" t="s">
        <v>34</v>
      </c>
      <c r="AA6" s="35"/>
    </row>
    <row r="7" spans="1:27" s="41" customFormat="1" x14ac:dyDescent="0.2">
      <c r="A7" s="34"/>
      <c r="B7" s="34"/>
      <c r="C7" s="42" t="s">
        <v>6</v>
      </c>
      <c r="D7" s="42" t="s">
        <v>7</v>
      </c>
      <c r="E7" s="43" t="s">
        <v>3</v>
      </c>
      <c r="F7" s="44" t="s">
        <v>31</v>
      </c>
      <c r="G7" s="44" t="s">
        <v>11</v>
      </c>
      <c r="H7" s="44" t="s">
        <v>32</v>
      </c>
      <c r="I7" s="43" t="s">
        <v>5</v>
      </c>
      <c r="J7" s="43" t="s">
        <v>15</v>
      </c>
      <c r="K7" s="45"/>
      <c r="L7" s="56"/>
      <c r="M7" s="37"/>
      <c r="N7" s="38"/>
      <c r="O7" s="39"/>
      <c r="P7" s="39"/>
      <c r="Q7" s="39"/>
      <c r="R7" s="40"/>
      <c r="S7" s="56"/>
      <c r="T7" s="40"/>
      <c r="U7" s="39"/>
      <c r="V7" s="39"/>
      <c r="W7" s="56"/>
      <c r="X7" s="43" t="s">
        <v>12</v>
      </c>
      <c r="Y7" s="43" t="s">
        <v>37</v>
      </c>
      <c r="Z7" s="43" t="s">
        <v>12</v>
      </c>
      <c r="AA7" s="43" t="s">
        <v>37</v>
      </c>
    </row>
    <row r="8" spans="1:27" s="46" customFormat="1" x14ac:dyDescent="0.2">
      <c r="A8" s="42"/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7</v>
      </c>
      <c r="I8" s="42">
        <v>8</v>
      </c>
      <c r="J8" s="42">
        <v>9</v>
      </c>
      <c r="K8" s="42">
        <v>10</v>
      </c>
      <c r="L8" s="56"/>
      <c r="M8" s="42">
        <v>11</v>
      </c>
      <c r="N8" s="42">
        <v>12</v>
      </c>
      <c r="O8" s="42">
        <v>13</v>
      </c>
      <c r="P8" s="42">
        <v>14</v>
      </c>
      <c r="Q8" s="42">
        <v>15</v>
      </c>
      <c r="R8" s="42">
        <v>16</v>
      </c>
      <c r="S8" s="56"/>
      <c r="T8" s="42">
        <v>17</v>
      </c>
      <c r="U8" s="42">
        <v>18</v>
      </c>
      <c r="V8" s="42">
        <v>19</v>
      </c>
      <c r="W8" s="56"/>
      <c r="X8" s="42">
        <v>20</v>
      </c>
      <c r="Y8" s="42">
        <v>21</v>
      </c>
      <c r="Z8" s="42">
        <v>22</v>
      </c>
      <c r="AA8" s="42">
        <v>23</v>
      </c>
    </row>
    <row r="9" spans="1:27" x14ac:dyDescent="0.2">
      <c r="A9" s="47">
        <v>1</v>
      </c>
      <c r="B9" s="48" t="s">
        <v>8</v>
      </c>
      <c r="C9" s="47"/>
      <c r="D9" s="47"/>
      <c r="E9" s="47">
        <v>1</v>
      </c>
      <c r="F9" s="48" t="s">
        <v>22</v>
      </c>
      <c r="G9" s="48" t="s">
        <v>51</v>
      </c>
      <c r="H9" s="48" t="s">
        <v>13</v>
      </c>
      <c r="I9" s="47">
        <v>2</v>
      </c>
      <c r="J9" s="47">
        <v>5</v>
      </c>
      <c r="K9" s="47">
        <f>I9*J9</f>
        <v>10</v>
      </c>
      <c r="L9" s="56"/>
      <c r="M9" s="49">
        <v>19000</v>
      </c>
      <c r="N9" s="49">
        <v>30000</v>
      </c>
      <c r="O9" s="47"/>
      <c r="P9" s="47"/>
      <c r="Q9" s="47"/>
      <c r="R9" s="47"/>
      <c r="S9" s="56"/>
      <c r="T9" s="50"/>
      <c r="U9" s="50"/>
      <c r="V9" s="50"/>
      <c r="W9" s="56"/>
      <c r="X9" s="50"/>
      <c r="Y9" s="48"/>
      <c r="Z9" s="48"/>
      <c r="AA9" s="48"/>
    </row>
    <row r="10" spans="1:27" x14ac:dyDescent="0.2">
      <c r="A10" s="48"/>
      <c r="B10" s="48" t="s">
        <v>33</v>
      </c>
      <c r="C10" s="47"/>
      <c r="D10" s="47"/>
      <c r="E10" s="47">
        <v>2</v>
      </c>
      <c r="F10" s="48" t="s">
        <v>23</v>
      </c>
      <c r="G10" s="48" t="s">
        <v>53</v>
      </c>
      <c r="H10" s="48" t="s">
        <v>13</v>
      </c>
      <c r="I10" s="47">
        <v>2</v>
      </c>
      <c r="J10" s="47">
        <v>4</v>
      </c>
      <c r="K10" s="47">
        <f t="shared" ref="K10:K17" si="0">I10*J10</f>
        <v>8</v>
      </c>
      <c r="L10" s="56"/>
      <c r="M10" s="49">
        <v>19000</v>
      </c>
      <c r="N10" s="49">
        <v>30000</v>
      </c>
      <c r="O10" s="47"/>
      <c r="P10" s="47"/>
      <c r="Q10" s="47"/>
      <c r="R10" s="47"/>
      <c r="S10" s="56"/>
      <c r="T10" s="50"/>
      <c r="U10" s="50"/>
      <c r="V10" s="50"/>
      <c r="W10" s="56"/>
      <c r="X10" s="48"/>
      <c r="Y10" s="48"/>
      <c r="Z10" s="48"/>
      <c r="AA10" s="48"/>
    </row>
    <row r="11" spans="1:27" x14ac:dyDescent="0.2">
      <c r="A11" s="48"/>
      <c r="B11" s="48" t="s">
        <v>9</v>
      </c>
      <c r="C11" s="47"/>
      <c r="D11" s="47"/>
      <c r="E11" s="47">
        <v>3</v>
      </c>
      <c r="F11" s="48" t="s">
        <v>24</v>
      </c>
      <c r="G11" s="48" t="s">
        <v>51</v>
      </c>
      <c r="H11" s="48" t="s">
        <v>13</v>
      </c>
      <c r="I11" s="47">
        <v>2</v>
      </c>
      <c r="J11" s="47">
        <v>4</v>
      </c>
      <c r="K11" s="47">
        <f t="shared" si="0"/>
        <v>8</v>
      </c>
      <c r="L11" s="56"/>
      <c r="M11" s="49">
        <v>19000</v>
      </c>
      <c r="N11" s="49">
        <v>30000</v>
      </c>
      <c r="O11" s="47"/>
      <c r="P11" s="47"/>
      <c r="Q11" s="47"/>
      <c r="R11" s="47"/>
      <c r="S11" s="56"/>
      <c r="T11" s="50"/>
      <c r="U11" s="50"/>
      <c r="V11" s="50"/>
      <c r="W11" s="56"/>
      <c r="X11" s="48"/>
      <c r="Y11" s="48"/>
      <c r="Z11" s="48"/>
      <c r="AA11" s="48"/>
    </row>
    <row r="12" spans="1:27" x14ac:dyDescent="0.2">
      <c r="A12" s="48"/>
      <c r="B12" s="48"/>
      <c r="C12" s="47"/>
      <c r="D12" s="47"/>
      <c r="E12" s="47">
        <v>4</v>
      </c>
      <c r="F12" s="48" t="s">
        <v>25</v>
      </c>
      <c r="G12" s="48" t="s">
        <v>53</v>
      </c>
      <c r="H12" s="48" t="s">
        <v>13</v>
      </c>
      <c r="I12" s="47">
        <v>2</v>
      </c>
      <c r="J12" s="47">
        <v>4</v>
      </c>
      <c r="K12" s="47">
        <f t="shared" si="0"/>
        <v>8</v>
      </c>
      <c r="L12" s="56"/>
      <c r="M12" s="49">
        <v>19000</v>
      </c>
      <c r="N12" s="49">
        <v>30000</v>
      </c>
      <c r="O12" s="47"/>
      <c r="P12" s="47"/>
      <c r="Q12" s="47"/>
      <c r="R12" s="47"/>
      <c r="S12" s="56"/>
      <c r="T12" s="50"/>
      <c r="U12" s="50"/>
      <c r="V12" s="50"/>
      <c r="W12" s="56"/>
      <c r="X12" s="48"/>
      <c r="Y12" s="48"/>
      <c r="Z12" s="48"/>
      <c r="AA12" s="48"/>
    </row>
    <row r="13" spans="1:27" x14ac:dyDescent="0.2">
      <c r="A13" s="48"/>
      <c r="B13" s="48"/>
      <c r="C13" s="47"/>
      <c r="D13" s="47"/>
      <c r="E13" s="47">
        <v>5</v>
      </c>
      <c r="F13" s="48" t="s">
        <v>26</v>
      </c>
      <c r="G13" s="48" t="s">
        <v>53</v>
      </c>
      <c r="H13" s="48" t="s">
        <v>13</v>
      </c>
      <c r="I13" s="47">
        <v>3</v>
      </c>
      <c r="J13" s="47">
        <v>4</v>
      </c>
      <c r="K13" s="47">
        <f t="shared" si="0"/>
        <v>12</v>
      </c>
      <c r="L13" s="56"/>
      <c r="M13" s="49">
        <v>19000</v>
      </c>
      <c r="N13" s="49">
        <v>30000</v>
      </c>
      <c r="O13" s="47"/>
      <c r="P13" s="47"/>
      <c r="Q13" s="47"/>
      <c r="R13" s="47"/>
      <c r="S13" s="56"/>
      <c r="T13" s="50"/>
      <c r="U13" s="50">
        <f>N13*J13</f>
        <v>120000</v>
      </c>
      <c r="V13" s="50"/>
      <c r="W13" s="56"/>
      <c r="X13" s="48"/>
      <c r="Y13" s="48"/>
      <c r="Z13" s="48"/>
      <c r="AA13" s="48"/>
    </row>
    <row r="14" spans="1:27" x14ac:dyDescent="0.2">
      <c r="A14" s="48"/>
      <c r="B14" s="48"/>
      <c r="C14" s="47"/>
      <c r="D14" s="47"/>
      <c r="E14" s="47">
        <v>6</v>
      </c>
      <c r="F14" s="48" t="s">
        <v>27</v>
      </c>
      <c r="G14" s="48" t="s">
        <v>51</v>
      </c>
      <c r="H14" s="48" t="s">
        <v>13</v>
      </c>
      <c r="I14" s="47">
        <v>2</v>
      </c>
      <c r="J14" s="47">
        <v>5</v>
      </c>
      <c r="K14" s="47">
        <f t="shared" si="0"/>
        <v>10</v>
      </c>
      <c r="L14" s="56"/>
      <c r="M14" s="49">
        <v>19000</v>
      </c>
      <c r="N14" s="49">
        <v>30000</v>
      </c>
      <c r="O14" s="47"/>
      <c r="P14" s="47"/>
      <c r="Q14" s="47"/>
      <c r="R14" s="47"/>
      <c r="S14" s="56"/>
      <c r="T14" s="50"/>
      <c r="U14" s="50">
        <f t="shared" ref="U14:U15" si="1">N14*J14</f>
        <v>150000</v>
      </c>
      <c r="V14" s="50"/>
      <c r="W14" s="56"/>
      <c r="X14" s="48"/>
      <c r="Y14" s="48"/>
      <c r="Z14" s="48"/>
      <c r="AA14" s="48"/>
    </row>
    <row r="15" spans="1:27" x14ac:dyDescent="0.2">
      <c r="A15" s="48"/>
      <c r="B15" s="48"/>
      <c r="C15" s="47"/>
      <c r="D15" s="47"/>
      <c r="E15" s="47">
        <v>7</v>
      </c>
      <c r="F15" s="48" t="s">
        <v>28</v>
      </c>
      <c r="G15" s="48" t="s">
        <v>53</v>
      </c>
      <c r="H15" s="48" t="s">
        <v>13</v>
      </c>
      <c r="I15" s="47">
        <v>2</v>
      </c>
      <c r="J15" s="47">
        <v>5</v>
      </c>
      <c r="K15" s="47">
        <f t="shared" si="0"/>
        <v>10</v>
      </c>
      <c r="L15" s="56"/>
      <c r="M15" s="49">
        <v>19000</v>
      </c>
      <c r="N15" s="49">
        <v>30000</v>
      </c>
      <c r="O15" s="47"/>
      <c r="P15" s="47"/>
      <c r="Q15" s="47"/>
      <c r="R15" s="47"/>
      <c r="S15" s="56"/>
      <c r="T15" s="50"/>
      <c r="U15" s="50">
        <f t="shared" si="1"/>
        <v>150000</v>
      </c>
      <c r="V15" s="50"/>
      <c r="W15" s="56"/>
      <c r="X15" s="48"/>
      <c r="Y15" s="48"/>
      <c r="Z15" s="48"/>
      <c r="AA15" s="48"/>
    </row>
    <row r="16" spans="1:27" x14ac:dyDescent="0.2">
      <c r="A16" s="48"/>
      <c r="B16" s="48"/>
      <c r="C16" s="47"/>
      <c r="D16" s="47"/>
      <c r="E16" s="47">
        <v>8</v>
      </c>
      <c r="F16" s="48" t="s">
        <v>29</v>
      </c>
      <c r="G16" s="48" t="s">
        <v>51</v>
      </c>
      <c r="H16" s="48" t="s">
        <v>14</v>
      </c>
      <c r="I16" s="47">
        <v>2</v>
      </c>
      <c r="J16" s="47">
        <v>4</v>
      </c>
      <c r="K16" s="47">
        <f t="shared" si="0"/>
        <v>8</v>
      </c>
      <c r="L16" s="56"/>
      <c r="M16" s="49">
        <v>19000</v>
      </c>
      <c r="N16" s="49">
        <v>30000</v>
      </c>
      <c r="O16" s="47"/>
      <c r="P16" s="47"/>
      <c r="Q16" s="47"/>
      <c r="R16" s="47"/>
      <c r="S16" s="56"/>
      <c r="T16" s="50"/>
      <c r="U16" s="50"/>
      <c r="V16" s="50"/>
      <c r="W16" s="56"/>
      <c r="X16" s="48"/>
      <c r="Y16" s="48"/>
      <c r="Z16" s="48"/>
      <c r="AA16" s="48"/>
    </row>
    <row r="17" spans="1:27" x14ac:dyDescent="0.2">
      <c r="A17" s="48"/>
      <c r="B17" s="48"/>
      <c r="C17" s="47"/>
      <c r="D17" s="47"/>
      <c r="E17" s="47">
        <v>9</v>
      </c>
      <c r="F17" s="48" t="s">
        <v>30</v>
      </c>
      <c r="G17" s="48" t="s">
        <v>52</v>
      </c>
      <c r="H17" s="48" t="s">
        <v>14</v>
      </c>
      <c r="I17" s="47">
        <v>2</v>
      </c>
      <c r="J17" s="47">
        <v>4</v>
      </c>
      <c r="K17" s="47">
        <f t="shared" si="0"/>
        <v>8</v>
      </c>
      <c r="L17" s="56"/>
      <c r="M17" s="49">
        <v>19000</v>
      </c>
      <c r="N17" s="49">
        <v>30000</v>
      </c>
      <c r="O17" s="47"/>
      <c r="P17" s="47"/>
      <c r="Q17" s="47"/>
      <c r="R17" s="47"/>
      <c r="S17" s="56"/>
      <c r="T17" s="50"/>
      <c r="U17" s="50"/>
      <c r="V17" s="50"/>
      <c r="W17" s="56"/>
      <c r="X17" s="48"/>
      <c r="Y17" s="48"/>
      <c r="Z17" s="48"/>
      <c r="AA17" s="48"/>
    </row>
    <row r="18" spans="1:27" x14ac:dyDescent="0.2">
      <c r="A18" s="48"/>
      <c r="B18" s="48"/>
      <c r="C18" s="47">
        <v>12</v>
      </c>
      <c r="D18" s="47">
        <v>24</v>
      </c>
      <c r="E18" s="47"/>
      <c r="F18" s="48"/>
      <c r="G18" s="48"/>
      <c r="H18" s="48"/>
      <c r="I18" s="47">
        <f>SUM(I9:I17)</f>
        <v>19</v>
      </c>
      <c r="J18" s="47"/>
      <c r="K18" s="47">
        <f>SUM(K9:K17)</f>
        <v>82</v>
      </c>
      <c r="L18" s="57"/>
      <c r="M18" s="49">
        <v>19000</v>
      </c>
      <c r="N18" s="49">
        <v>30000</v>
      </c>
      <c r="O18" s="47">
        <v>5</v>
      </c>
      <c r="P18" s="47">
        <f>O18*C18</f>
        <v>60</v>
      </c>
      <c r="Q18" s="47">
        <f>I18-C18</f>
        <v>7</v>
      </c>
      <c r="R18" s="47">
        <f>K18-P18</f>
        <v>22</v>
      </c>
      <c r="S18" s="57"/>
      <c r="T18" s="50">
        <f>R18*M18</f>
        <v>418000</v>
      </c>
      <c r="U18" s="50">
        <f>SUM(U9:U17)</f>
        <v>420000</v>
      </c>
      <c r="V18" s="50">
        <f>T18+U18</f>
        <v>838000</v>
      </c>
      <c r="W18" s="57"/>
      <c r="X18" s="50">
        <f>(SUM(K9:K15)/K18)*T18</f>
        <v>336439.02439024393</v>
      </c>
      <c r="Y18" s="50">
        <f>(SUM(K16:K17)/K18)*T18</f>
        <v>81560.975609756104</v>
      </c>
      <c r="Z18" s="50">
        <f>(SUM(K9:K15)/K18)*U18</f>
        <v>338048.78048780491</v>
      </c>
      <c r="AA18" s="50">
        <f>(SUM(K16:K17)/K18)*U18</f>
        <v>81951.219512195123</v>
      </c>
    </row>
    <row r="19" spans="1:27" ht="27" customHeight="1" x14ac:dyDescent="0.2">
      <c r="P19" s="42" t="s">
        <v>41</v>
      </c>
      <c r="Q19" s="42" t="s">
        <v>42</v>
      </c>
      <c r="R19" s="42" t="s">
        <v>43</v>
      </c>
      <c r="S19" s="57"/>
      <c r="T19" s="42" t="s">
        <v>44</v>
      </c>
      <c r="U19" s="42" t="s">
        <v>46</v>
      </c>
      <c r="V19" s="42" t="s">
        <v>45</v>
      </c>
      <c r="W19" s="57"/>
      <c r="X19" s="52" t="s">
        <v>47</v>
      </c>
      <c r="Y19" s="53"/>
      <c r="Z19" s="52" t="s">
        <v>48</v>
      </c>
      <c r="AA19" s="53"/>
    </row>
    <row r="20" spans="1:27" ht="34" x14ac:dyDescent="0.2">
      <c r="U20" s="54" t="s">
        <v>49</v>
      </c>
    </row>
  </sheetData>
  <mergeCells count="22">
    <mergeCell ref="Z6:AA6"/>
    <mergeCell ref="B6:B7"/>
    <mergeCell ref="T6:T7"/>
    <mergeCell ref="U6:U7"/>
    <mergeCell ref="V6:V7"/>
    <mergeCell ref="X6:Y6"/>
    <mergeCell ref="X19:Y19"/>
    <mergeCell ref="Z19:AA19"/>
    <mergeCell ref="A1:AA1"/>
    <mergeCell ref="A2:AA2"/>
    <mergeCell ref="A4:AA4"/>
    <mergeCell ref="A3:AA3"/>
    <mergeCell ref="R6:R7"/>
    <mergeCell ref="K6:K7"/>
    <mergeCell ref="M6:M7"/>
    <mergeCell ref="N6:N7"/>
    <mergeCell ref="E6:J6"/>
    <mergeCell ref="O6:O7"/>
    <mergeCell ref="P6:P7"/>
    <mergeCell ref="Q6:Q7"/>
    <mergeCell ref="C6:D6"/>
    <mergeCell ref="A6:A7"/>
  </mergeCells>
  <phoneticPr fontId="3" type="noConversion"/>
  <pageMargins left="0.7" right="0.7" top="0.75" bottom="0.75" header="0.3" footer="0.3"/>
  <pageSetup paperSize="9" scale="57" orientation="landscape" horizontalDpi="0" verticalDpi="0"/>
  <ignoredErrors>
    <ignoredError sqref="I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A29F0-0F02-D141-9017-9EDFABD9CD6B}">
  <sheetPr>
    <pageSetUpPr fitToPage="1"/>
  </sheetPr>
  <dimension ref="A1:W29"/>
  <sheetViews>
    <sheetView showGridLines="0" tabSelected="1" zoomScale="110" zoomScaleNormal="110" workbookViewId="0">
      <selection activeCell="M9" sqref="M9"/>
    </sheetView>
  </sheetViews>
  <sheetFormatPr baseColWidth="10" defaultRowHeight="16" x14ac:dyDescent="0.2"/>
  <cols>
    <col min="1" max="1" width="3.83203125" style="33" bestFit="1" customWidth="1"/>
    <col min="2" max="2" width="10.33203125" style="33" bestFit="1" customWidth="1"/>
    <col min="3" max="3" width="6.5" style="51" bestFit="1" customWidth="1"/>
    <col min="4" max="4" width="6.1640625" style="51" bestFit="1" customWidth="1"/>
    <col min="5" max="5" width="3.83203125" style="51" bestFit="1" customWidth="1"/>
    <col min="6" max="6" width="12.5" style="33" bestFit="1" customWidth="1"/>
    <col min="7" max="7" width="7.83203125" style="33" customWidth="1"/>
    <col min="8" max="8" width="16.33203125" style="33" bestFit="1" customWidth="1"/>
    <col min="9" max="9" width="4.1640625" style="51" bestFit="1" customWidth="1"/>
    <col min="10" max="10" width="6.33203125" style="51" bestFit="1" customWidth="1"/>
    <col min="11" max="11" width="7.33203125" style="51" customWidth="1"/>
    <col min="12" max="12" width="0.83203125" style="33" customWidth="1"/>
    <col min="13" max="13" width="8.33203125" style="33" customWidth="1"/>
    <col min="14" max="14" width="9.1640625" style="33" bestFit="1" customWidth="1"/>
    <col min="15" max="15" width="0.83203125" style="51" customWidth="1"/>
    <col min="16" max="16" width="9.1640625" style="33" bestFit="1" customWidth="1"/>
    <col min="17" max="17" width="12.5" style="33" customWidth="1"/>
    <col min="18" max="18" width="13.83203125" style="33" customWidth="1"/>
    <col min="19" max="19" width="19.1640625" style="33" bestFit="1" customWidth="1"/>
    <col min="20" max="20" width="11.1640625" style="33" customWidth="1"/>
    <col min="21" max="21" width="10.83203125" style="33" customWidth="1"/>
    <col min="22" max="23" width="11.1640625" style="33" customWidth="1"/>
    <col min="24" max="16384" width="10.83203125" style="33"/>
  </cols>
  <sheetData>
    <row r="1" spans="1:23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41"/>
      <c r="V1" s="41"/>
      <c r="W1" s="41"/>
    </row>
    <row r="2" spans="1:23" x14ac:dyDescent="0.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41"/>
      <c r="V2" s="41"/>
      <c r="W2" s="41"/>
    </row>
    <row r="3" spans="1:23" x14ac:dyDescent="0.2">
      <c r="A3" s="32" t="s">
        <v>54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41"/>
      <c r="V3" s="41"/>
      <c r="W3" s="41"/>
    </row>
    <row r="4" spans="1:23" x14ac:dyDescent="0.2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41"/>
      <c r="V4" s="41"/>
      <c r="W4" s="41"/>
    </row>
    <row r="6" spans="1:23" x14ac:dyDescent="0.2">
      <c r="A6" s="34" t="s">
        <v>3</v>
      </c>
      <c r="B6" s="34" t="s">
        <v>4</v>
      </c>
      <c r="C6" s="34" t="s">
        <v>5</v>
      </c>
      <c r="D6" s="34"/>
      <c r="E6" s="35" t="s">
        <v>10</v>
      </c>
      <c r="F6" s="35"/>
      <c r="G6" s="35"/>
      <c r="H6" s="35"/>
      <c r="I6" s="35"/>
      <c r="J6" s="35"/>
      <c r="K6" s="36" t="s">
        <v>40</v>
      </c>
      <c r="L6" s="55"/>
      <c r="M6" s="37" t="s">
        <v>19</v>
      </c>
      <c r="N6" s="38" t="s">
        <v>39</v>
      </c>
      <c r="O6" s="55"/>
      <c r="P6" s="40" t="s">
        <v>38</v>
      </c>
      <c r="Q6" s="39" t="s">
        <v>21</v>
      </c>
      <c r="R6" s="35" t="s">
        <v>62</v>
      </c>
      <c r="S6" s="35"/>
      <c r="T6" s="35"/>
    </row>
    <row r="7" spans="1:23" x14ac:dyDescent="0.2">
      <c r="A7" s="34"/>
      <c r="B7" s="34"/>
      <c r="C7" s="42" t="s">
        <v>6</v>
      </c>
      <c r="D7" s="42" t="s">
        <v>7</v>
      </c>
      <c r="E7" s="43" t="s">
        <v>3</v>
      </c>
      <c r="F7" s="44" t="s">
        <v>31</v>
      </c>
      <c r="G7" s="44" t="s">
        <v>11</v>
      </c>
      <c r="H7" s="44" t="s">
        <v>32</v>
      </c>
      <c r="I7" s="43" t="s">
        <v>5</v>
      </c>
      <c r="J7" s="43" t="s">
        <v>15</v>
      </c>
      <c r="K7" s="45"/>
      <c r="L7" s="56"/>
      <c r="M7" s="37"/>
      <c r="N7" s="38"/>
      <c r="O7" s="56"/>
      <c r="P7" s="40"/>
      <c r="Q7" s="39"/>
      <c r="R7" s="43" t="s">
        <v>56</v>
      </c>
      <c r="S7" s="43"/>
      <c r="T7" s="43"/>
    </row>
    <row r="8" spans="1:23" x14ac:dyDescent="0.2">
      <c r="A8" s="42"/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7</v>
      </c>
      <c r="I8" s="42">
        <v>8</v>
      </c>
      <c r="J8" s="42">
        <v>9</v>
      </c>
      <c r="K8" s="42">
        <v>10</v>
      </c>
      <c r="L8" s="56"/>
      <c r="M8" s="42">
        <v>11</v>
      </c>
      <c r="N8" s="42">
        <v>12</v>
      </c>
      <c r="O8" s="56"/>
      <c r="P8" s="42">
        <v>13</v>
      </c>
      <c r="Q8" s="42">
        <v>14</v>
      </c>
      <c r="R8" s="42">
        <v>15</v>
      </c>
      <c r="S8" s="42">
        <v>16</v>
      </c>
      <c r="T8" s="42">
        <v>17</v>
      </c>
    </row>
    <row r="9" spans="1:23" x14ac:dyDescent="0.2">
      <c r="A9" s="47">
        <v>1</v>
      </c>
      <c r="B9" s="48" t="s">
        <v>8</v>
      </c>
      <c r="C9" s="47"/>
      <c r="D9" s="47"/>
      <c r="E9" s="47">
        <v>1</v>
      </c>
      <c r="F9" s="48" t="s">
        <v>22</v>
      </c>
      <c r="G9" s="48" t="s">
        <v>53</v>
      </c>
      <c r="H9" s="48" t="s">
        <v>56</v>
      </c>
      <c r="I9" s="47">
        <v>3</v>
      </c>
      <c r="J9" s="47">
        <v>4</v>
      </c>
      <c r="K9" s="47">
        <f>I9*J9</f>
        <v>12</v>
      </c>
      <c r="L9" s="56"/>
      <c r="M9" s="49">
        <v>50000</v>
      </c>
      <c r="N9" s="49">
        <v>100000</v>
      </c>
      <c r="O9" s="56"/>
      <c r="P9" s="50">
        <f>(I9*M9)+N9</f>
        <v>250000</v>
      </c>
      <c r="Q9" s="50">
        <f>P9*J9</f>
        <v>1000000</v>
      </c>
      <c r="R9" s="50">
        <f>Q9</f>
        <v>1000000</v>
      </c>
      <c r="S9" s="48"/>
      <c r="T9" s="48"/>
    </row>
    <row r="10" spans="1:23" x14ac:dyDescent="0.2">
      <c r="A10" s="48"/>
      <c r="B10" s="48" t="s">
        <v>55</v>
      </c>
      <c r="C10" s="47"/>
      <c r="D10" s="47"/>
      <c r="E10" s="47">
        <v>2</v>
      </c>
      <c r="F10" s="48" t="s">
        <v>23</v>
      </c>
      <c r="G10" s="48" t="s">
        <v>53</v>
      </c>
      <c r="H10" s="48" t="s">
        <v>56</v>
      </c>
      <c r="I10" s="47">
        <v>3</v>
      </c>
      <c r="J10" s="47">
        <v>4</v>
      </c>
      <c r="K10" s="47">
        <f t="shared" ref="K10" si="0">I10*J10</f>
        <v>12</v>
      </c>
      <c r="L10" s="56"/>
      <c r="M10" s="49">
        <v>50000</v>
      </c>
      <c r="N10" s="49">
        <v>100000</v>
      </c>
      <c r="O10" s="56"/>
      <c r="P10" s="50">
        <f>(I10*M10)+N10</f>
        <v>250000</v>
      </c>
      <c r="Q10" s="50">
        <f>P10*J10</f>
        <v>1000000</v>
      </c>
      <c r="R10" s="50">
        <f>Q10</f>
        <v>1000000</v>
      </c>
      <c r="S10" s="50"/>
      <c r="T10" s="50"/>
    </row>
    <row r="11" spans="1:23" x14ac:dyDescent="0.2">
      <c r="A11" s="48"/>
      <c r="B11" s="48" t="s">
        <v>9</v>
      </c>
      <c r="C11" s="47"/>
      <c r="D11" s="47"/>
      <c r="E11" s="47"/>
      <c r="F11" s="48"/>
      <c r="G11" s="48"/>
      <c r="H11" s="48"/>
      <c r="I11" s="47"/>
      <c r="J11" s="47"/>
      <c r="K11" s="47"/>
      <c r="L11" s="56"/>
      <c r="M11" s="49"/>
      <c r="N11" s="49"/>
      <c r="O11" s="56"/>
      <c r="P11" s="50"/>
      <c r="Q11" s="50"/>
      <c r="R11" s="48"/>
      <c r="S11" s="48"/>
      <c r="T11" s="48"/>
    </row>
    <row r="12" spans="1:23" x14ac:dyDescent="0.2">
      <c r="A12" s="48"/>
      <c r="B12" s="48"/>
      <c r="C12" s="47">
        <v>12</v>
      </c>
      <c r="D12" s="47">
        <v>18</v>
      </c>
      <c r="E12" s="47"/>
      <c r="F12" s="48"/>
      <c r="G12" s="48"/>
      <c r="H12" s="48"/>
      <c r="I12" s="47">
        <f>SUM(I9:I11)</f>
        <v>6</v>
      </c>
      <c r="J12" s="47"/>
      <c r="K12" s="47"/>
      <c r="L12" s="57"/>
      <c r="M12" s="49"/>
      <c r="N12" s="49"/>
      <c r="O12" s="56"/>
      <c r="P12" s="50"/>
      <c r="Q12" s="50">
        <f>SUM(Q9:Q11)</f>
        <v>2000000</v>
      </c>
      <c r="R12" s="50">
        <f t="shared" ref="R12:T12" si="1">SUM(R9:R11)</f>
        <v>2000000</v>
      </c>
      <c r="S12" s="50">
        <f t="shared" si="1"/>
        <v>0</v>
      </c>
      <c r="T12" s="50">
        <f t="shared" si="1"/>
        <v>0</v>
      </c>
    </row>
    <row r="13" spans="1:23" x14ac:dyDescent="0.2">
      <c r="O13" s="57"/>
      <c r="P13" s="42" t="s">
        <v>57</v>
      </c>
      <c r="Q13" s="42" t="s">
        <v>68</v>
      </c>
      <c r="R13" s="34" t="s">
        <v>65</v>
      </c>
      <c r="S13" s="34"/>
      <c r="T13" s="34"/>
    </row>
    <row r="14" spans="1:23" x14ac:dyDescent="0.2">
      <c r="Q14" s="54"/>
    </row>
    <row r="16" spans="1:23" x14ac:dyDescent="0.2">
      <c r="A16" s="32" t="s">
        <v>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x14ac:dyDescent="0.2">
      <c r="A17" s="32" t="s">
        <v>58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x14ac:dyDescent="0.2">
      <c r="A18" s="32" t="s">
        <v>59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x14ac:dyDescent="0.2">
      <c r="A19" s="32" t="s">
        <v>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1" spans="1:20" x14ac:dyDescent="0.2">
      <c r="A21" s="34" t="s">
        <v>3</v>
      </c>
      <c r="B21" s="34" t="s">
        <v>4</v>
      </c>
      <c r="C21" s="34" t="s">
        <v>5</v>
      </c>
      <c r="D21" s="34"/>
      <c r="E21" s="35" t="s">
        <v>10</v>
      </c>
      <c r="F21" s="35"/>
      <c r="G21" s="35"/>
      <c r="H21" s="35"/>
      <c r="I21" s="35"/>
      <c r="J21" s="35"/>
      <c r="K21" s="36" t="s">
        <v>40</v>
      </c>
      <c r="L21" s="55"/>
      <c r="M21" s="37" t="s">
        <v>19</v>
      </c>
      <c r="N21" s="38" t="s">
        <v>39</v>
      </c>
      <c r="O21" s="55"/>
      <c r="P21" s="40" t="s">
        <v>38</v>
      </c>
      <c r="Q21" s="39" t="s">
        <v>21</v>
      </c>
      <c r="R21" s="35" t="s">
        <v>62</v>
      </c>
      <c r="S21" s="35"/>
      <c r="T21" s="35"/>
    </row>
    <row r="22" spans="1:20" x14ac:dyDescent="0.2">
      <c r="A22" s="34"/>
      <c r="B22" s="34"/>
      <c r="C22" s="42" t="s">
        <v>6</v>
      </c>
      <c r="D22" s="42" t="s">
        <v>7</v>
      </c>
      <c r="E22" s="43" t="s">
        <v>3</v>
      </c>
      <c r="F22" s="44" t="s">
        <v>31</v>
      </c>
      <c r="G22" s="44" t="s">
        <v>11</v>
      </c>
      <c r="H22" s="44" t="s">
        <v>32</v>
      </c>
      <c r="I22" s="43" t="s">
        <v>5</v>
      </c>
      <c r="J22" s="43" t="s">
        <v>15</v>
      </c>
      <c r="K22" s="45"/>
      <c r="L22" s="56"/>
      <c r="M22" s="37"/>
      <c r="N22" s="38"/>
      <c r="O22" s="56"/>
      <c r="P22" s="40"/>
      <c r="Q22" s="39"/>
      <c r="R22" s="43" t="s">
        <v>63</v>
      </c>
      <c r="S22" s="43" t="s">
        <v>64</v>
      </c>
      <c r="T22" s="43" t="s">
        <v>66</v>
      </c>
    </row>
    <row r="23" spans="1:20" x14ac:dyDescent="0.2">
      <c r="A23" s="42"/>
      <c r="B23" s="42">
        <v>1</v>
      </c>
      <c r="C23" s="42">
        <v>2</v>
      </c>
      <c r="D23" s="42">
        <v>3</v>
      </c>
      <c r="E23" s="42">
        <v>4</v>
      </c>
      <c r="F23" s="42">
        <v>5</v>
      </c>
      <c r="G23" s="42">
        <v>6</v>
      </c>
      <c r="H23" s="42">
        <v>7</v>
      </c>
      <c r="I23" s="42">
        <v>8</v>
      </c>
      <c r="J23" s="42">
        <v>9</v>
      </c>
      <c r="K23" s="42">
        <v>10</v>
      </c>
      <c r="L23" s="56"/>
      <c r="M23" s="42">
        <v>11</v>
      </c>
      <c r="N23" s="42">
        <v>12</v>
      </c>
      <c r="O23" s="56"/>
      <c r="P23" s="42">
        <v>13</v>
      </c>
      <c r="Q23" s="42">
        <v>14</v>
      </c>
      <c r="R23" s="42">
        <v>15</v>
      </c>
      <c r="S23" s="42">
        <v>16</v>
      </c>
      <c r="T23" s="42">
        <v>17</v>
      </c>
    </row>
    <row r="24" spans="1:20" x14ac:dyDescent="0.2">
      <c r="A24" s="47">
        <v>1</v>
      </c>
      <c r="B24" s="48" t="s">
        <v>8</v>
      </c>
      <c r="C24" s="47"/>
      <c r="D24" s="47"/>
      <c r="E24" s="47">
        <v>1</v>
      </c>
      <c r="F24" s="48" t="s">
        <v>22</v>
      </c>
      <c r="G24" s="48" t="s">
        <v>53</v>
      </c>
      <c r="H24" s="48" t="s">
        <v>60</v>
      </c>
      <c r="I24" s="47">
        <v>2</v>
      </c>
      <c r="J24" s="47">
        <v>5</v>
      </c>
      <c r="K24" s="47">
        <f>I24*J24</f>
        <v>10</v>
      </c>
      <c r="L24" s="56"/>
      <c r="M24" s="49">
        <v>19000</v>
      </c>
      <c r="N24" s="49">
        <v>30000</v>
      </c>
      <c r="O24" s="56"/>
      <c r="P24" s="50">
        <f>(I24*M24)+N24</f>
        <v>68000</v>
      </c>
      <c r="Q24" s="50">
        <f>P24*J24</f>
        <v>340000</v>
      </c>
      <c r="R24" s="50">
        <f>Q24</f>
        <v>340000</v>
      </c>
      <c r="S24" s="48"/>
      <c r="T24" s="48"/>
    </row>
    <row r="25" spans="1:20" x14ac:dyDescent="0.2">
      <c r="A25" s="48"/>
      <c r="B25" s="48" t="s">
        <v>33</v>
      </c>
      <c r="C25" s="47"/>
      <c r="D25" s="47"/>
      <c r="E25" s="47">
        <v>2</v>
      </c>
      <c r="F25" s="48" t="s">
        <v>23</v>
      </c>
      <c r="G25" s="48" t="s">
        <v>53</v>
      </c>
      <c r="H25" s="48" t="s">
        <v>61</v>
      </c>
      <c r="I25" s="47">
        <v>2</v>
      </c>
      <c r="J25" s="47">
        <v>5</v>
      </c>
      <c r="K25" s="47">
        <f t="shared" ref="K25:K27" si="2">I25*J25</f>
        <v>10</v>
      </c>
      <c r="L25" s="56"/>
      <c r="M25" s="49">
        <v>19000</v>
      </c>
      <c r="N25" s="49">
        <v>30000</v>
      </c>
      <c r="O25" s="56"/>
      <c r="P25" s="50">
        <f>(I25*M25)+N25</f>
        <v>68000</v>
      </c>
      <c r="Q25" s="50">
        <f>P25*J25</f>
        <v>340000</v>
      </c>
      <c r="R25" s="48"/>
      <c r="S25" s="50">
        <f>Q25</f>
        <v>340000</v>
      </c>
      <c r="T25" s="50"/>
    </row>
    <row r="26" spans="1:20" x14ac:dyDescent="0.2">
      <c r="A26" s="48"/>
      <c r="B26" s="48" t="s">
        <v>9</v>
      </c>
      <c r="C26" s="47"/>
      <c r="D26" s="47"/>
      <c r="E26" s="47">
        <v>3</v>
      </c>
      <c r="F26" s="48" t="s">
        <v>24</v>
      </c>
      <c r="G26" s="48" t="s">
        <v>53</v>
      </c>
      <c r="H26" s="48" t="s">
        <v>67</v>
      </c>
      <c r="I26" s="47">
        <v>2</v>
      </c>
      <c r="J26" s="47">
        <v>5</v>
      </c>
      <c r="K26" s="47">
        <f t="shared" si="2"/>
        <v>10</v>
      </c>
      <c r="L26" s="56"/>
      <c r="M26" s="49">
        <v>19000</v>
      </c>
      <c r="N26" s="49">
        <v>30000</v>
      </c>
      <c r="O26" s="56"/>
      <c r="P26" s="50">
        <f>(I26*M26)+N26</f>
        <v>68000</v>
      </c>
      <c r="Q26" s="50">
        <f>P26*J26</f>
        <v>340000</v>
      </c>
      <c r="R26" s="48"/>
      <c r="S26" s="48"/>
      <c r="T26" s="50">
        <f>Q26</f>
        <v>340000</v>
      </c>
    </row>
    <row r="27" spans="1:20" x14ac:dyDescent="0.2">
      <c r="A27" s="48"/>
      <c r="B27" s="48"/>
      <c r="C27" s="47"/>
      <c r="D27" s="47"/>
      <c r="E27" s="47">
        <v>4</v>
      </c>
      <c r="F27" s="48" t="s">
        <v>24</v>
      </c>
      <c r="G27" s="48" t="s">
        <v>51</v>
      </c>
      <c r="H27" s="48" t="s">
        <v>67</v>
      </c>
      <c r="I27" s="47">
        <v>2</v>
      </c>
      <c r="J27" s="47">
        <v>5</v>
      </c>
      <c r="K27" s="47">
        <f t="shared" si="2"/>
        <v>10</v>
      </c>
      <c r="L27" s="56"/>
      <c r="M27" s="49">
        <v>19000</v>
      </c>
      <c r="N27" s="49">
        <v>30000</v>
      </c>
      <c r="O27" s="56"/>
      <c r="P27" s="50">
        <f>(I27*M27)+N27</f>
        <v>68000</v>
      </c>
      <c r="Q27" s="50">
        <f>P27*J27</f>
        <v>340000</v>
      </c>
      <c r="R27" s="48"/>
      <c r="S27" s="48"/>
      <c r="T27" s="50">
        <f>Q27</f>
        <v>340000</v>
      </c>
    </row>
    <row r="28" spans="1:20" x14ac:dyDescent="0.2">
      <c r="A28" s="48"/>
      <c r="B28" s="48"/>
      <c r="C28" s="47">
        <v>0</v>
      </c>
      <c r="D28" s="47">
        <v>12</v>
      </c>
      <c r="E28" s="47"/>
      <c r="F28" s="48"/>
      <c r="G28" s="48"/>
      <c r="H28" s="48"/>
      <c r="I28" s="47">
        <f>SUM(I24:I27)</f>
        <v>8</v>
      </c>
      <c r="J28" s="47"/>
      <c r="K28" s="47"/>
      <c r="L28" s="57"/>
      <c r="M28" s="49"/>
      <c r="N28" s="49"/>
      <c r="O28" s="56"/>
      <c r="P28" s="50"/>
      <c r="Q28" s="50">
        <f>SUM(Q24:Q27)</f>
        <v>1360000</v>
      </c>
      <c r="R28" s="50">
        <f t="shared" ref="R28:T28" si="3">SUM(R24:R27)</f>
        <v>340000</v>
      </c>
      <c r="S28" s="50">
        <f t="shared" si="3"/>
        <v>340000</v>
      </c>
      <c r="T28" s="50">
        <f t="shared" si="3"/>
        <v>680000</v>
      </c>
    </row>
    <row r="29" spans="1:20" x14ac:dyDescent="0.2">
      <c r="O29" s="57"/>
      <c r="P29" s="42" t="s">
        <v>57</v>
      </c>
      <c r="Q29" s="42" t="s">
        <v>68</v>
      </c>
      <c r="R29" s="34" t="s">
        <v>65</v>
      </c>
      <c r="S29" s="34"/>
      <c r="T29" s="34"/>
    </row>
  </sheetData>
  <mergeCells count="30">
    <mergeCell ref="P21:P22"/>
    <mergeCell ref="Q21:Q22"/>
    <mergeCell ref="Q6:Q7"/>
    <mergeCell ref="A16:T16"/>
    <mergeCell ref="A17:T17"/>
    <mergeCell ref="A18:T18"/>
    <mergeCell ref="N6:N7"/>
    <mergeCell ref="P6:P7"/>
    <mergeCell ref="A6:A7"/>
    <mergeCell ref="B6:B7"/>
    <mergeCell ref="C6:D6"/>
    <mergeCell ref="E6:J6"/>
    <mergeCell ref="K6:K7"/>
    <mergeCell ref="M6:M7"/>
    <mergeCell ref="R21:T21"/>
    <mergeCell ref="R29:T29"/>
    <mergeCell ref="R13:T13"/>
    <mergeCell ref="R6:T6"/>
    <mergeCell ref="A1:T1"/>
    <mergeCell ref="A2:T2"/>
    <mergeCell ref="A3:T3"/>
    <mergeCell ref="A4:T4"/>
    <mergeCell ref="A19:T19"/>
    <mergeCell ref="A21:A22"/>
    <mergeCell ref="B21:B22"/>
    <mergeCell ref="C21:D21"/>
    <mergeCell ref="E21:J21"/>
    <mergeCell ref="K21:K22"/>
    <mergeCell ref="M21:M22"/>
    <mergeCell ref="N21:N22"/>
  </mergeCells>
  <pageMargins left="0.25" right="0.25" top="0.75" bottom="0.75" header="0.3" footer="0.3"/>
  <pageSetup paperSize="9" scale="78" orientation="landscape" horizontalDpi="0" verticalDpi="0"/>
  <ignoredErrors>
    <ignoredError sqref="A1:XFD104857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772F-1A75-E449-BB05-16013D390A32}">
  <dimension ref="A1:W14"/>
  <sheetViews>
    <sheetView showGridLines="0" zoomScale="110" zoomScaleNormal="110" workbookViewId="0">
      <selection sqref="A1:T14"/>
    </sheetView>
  </sheetViews>
  <sheetFormatPr baseColWidth="10" defaultRowHeight="16" x14ac:dyDescent="0.2"/>
  <cols>
    <col min="1" max="1" width="3.83203125" bestFit="1" customWidth="1"/>
    <col min="2" max="2" width="10.33203125" bestFit="1" customWidth="1"/>
    <col min="3" max="3" width="6.5" style="1" bestFit="1" customWidth="1"/>
    <col min="4" max="4" width="6.1640625" style="1" bestFit="1" customWidth="1"/>
    <col min="5" max="5" width="3.83203125" style="1" bestFit="1" customWidth="1"/>
    <col min="6" max="6" width="12.5" bestFit="1" customWidth="1"/>
    <col min="7" max="7" width="7.83203125" customWidth="1"/>
    <col min="8" max="8" width="16.33203125" bestFit="1" customWidth="1"/>
    <col min="9" max="9" width="4.1640625" style="1" bestFit="1" customWidth="1"/>
    <col min="10" max="10" width="6.33203125" style="1" bestFit="1" customWidth="1"/>
    <col min="11" max="11" width="7.33203125" style="1" customWidth="1"/>
    <col min="12" max="12" width="0.83203125" customWidth="1"/>
    <col min="13" max="13" width="8.33203125" customWidth="1"/>
    <col min="14" max="14" width="9.1640625" bestFit="1" customWidth="1"/>
    <col min="15" max="15" width="0.83203125" style="1" customWidth="1"/>
    <col min="16" max="16" width="9.6640625" customWidth="1"/>
    <col min="17" max="17" width="13.1640625" customWidth="1"/>
    <col min="18" max="18" width="11.1640625" customWidth="1"/>
    <col min="19" max="20" width="19.1640625" bestFit="1" customWidth="1"/>
    <col min="21" max="21" width="10.83203125" customWidth="1"/>
    <col min="22" max="23" width="11.1640625" customWidth="1"/>
  </cols>
  <sheetData>
    <row r="1" spans="1:23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"/>
      <c r="V1" s="2"/>
      <c r="W1" s="2"/>
    </row>
    <row r="2" spans="1:23" x14ac:dyDescent="0.2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"/>
      <c r="V2" s="2"/>
      <c r="W2" s="2"/>
    </row>
    <row r="3" spans="1:23" x14ac:dyDescent="0.2">
      <c r="A3" s="19" t="s">
        <v>59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"/>
      <c r="V3" s="2"/>
      <c r="W3" s="2"/>
    </row>
    <row r="4" spans="1:23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"/>
      <c r="V4" s="2"/>
      <c r="W4" s="2"/>
    </row>
    <row r="6" spans="1:23" x14ac:dyDescent="0.2">
      <c r="A6" s="27" t="s">
        <v>3</v>
      </c>
      <c r="B6" s="27" t="s">
        <v>4</v>
      </c>
      <c r="C6" s="27" t="s">
        <v>5</v>
      </c>
      <c r="D6" s="27"/>
      <c r="E6" s="25" t="s">
        <v>10</v>
      </c>
      <c r="F6" s="25"/>
      <c r="G6" s="25"/>
      <c r="H6" s="25"/>
      <c r="I6" s="25"/>
      <c r="J6" s="25"/>
      <c r="K6" s="21" t="s">
        <v>40</v>
      </c>
      <c r="L6" s="16"/>
      <c r="M6" s="23" t="s">
        <v>19</v>
      </c>
      <c r="N6" s="24" t="s">
        <v>39</v>
      </c>
      <c r="O6" s="16"/>
      <c r="P6" s="20" t="s">
        <v>38</v>
      </c>
      <c r="Q6" s="26" t="s">
        <v>21</v>
      </c>
      <c r="R6" s="28" t="s">
        <v>62</v>
      </c>
      <c r="S6" s="29"/>
      <c r="T6" s="29"/>
    </row>
    <row r="7" spans="1:23" x14ac:dyDescent="0.2">
      <c r="A7" s="27"/>
      <c r="B7" s="27"/>
      <c r="C7" s="12" t="s">
        <v>6</v>
      </c>
      <c r="D7" s="12" t="s">
        <v>7</v>
      </c>
      <c r="E7" s="13" t="s">
        <v>3</v>
      </c>
      <c r="F7" s="14" t="s">
        <v>31</v>
      </c>
      <c r="G7" s="14" t="s">
        <v>11</v>
      </c>
      <c r="H7" s="14" t="s">
        <v>32</v>
      </c>
      <c r="I7" s="13" t="s">
        <v>5</v>
      </c>
      <c r="J7" s="13" t="s">
        <v>15</v>
      </c>
      <c r="K7" s="22"/>
      <c r="L7" s="17"/>
      <c r="M7" s="23"/>
      <c r="N7" s="24"/>
      <c r="O7" s="17"/>
      <c r="P7" s="20"/>
      <c r="Q7" s="26"/>
      <c r="R7" s="13" t="s">
        <v>63</v>
      </c>
      <c r="S7" s="13" t="s">
        <v>64</v>
      </c>
      <c r="T7" s="13" t="s">
        <v>66</v>
      </c>
    </row>
    <row r="8" spans="1:23" x14ac:dyDescent="0.2">
      <c r="A8" s="3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7"/>
      <c r="M8" s="15">
        <v>11</v>
      </c>
      <c r="N8" s="15">
        <v>12</v>
      </c>
      <c r="O8" s="17"/>
      <c r="P8" s="15">
        <v>13</v>
      </c>
      <c r="Q8" s="15">
        <v>14</v>
      </c>
      <c r="R8" s="15">
        <v>15</v>
      </c>
      <c r="S8" s="15">
        <v>16</v>
      </c>
      <c r="T8" s="15">
        <v>17</v>
      </c>
    </row>
    <row r="9" spans="1:23" x14ac:dyDescent="0.2">
      <c r="A9" s="5">
        <v>1</v>
      </c>
      <c r="B9" s="4" t="s">
        <v>8</v>
      </c>
      <c r="C9" s="5"/>
      <c r="D9" s="5"/>
      <c r="E9" s="5">
        <v>1</v>
      </c>
      <c r="F9" s="4" t="s">
        <v>22</v>
      </c>
      <c r="G9" s="4" t="s">
        <v>53</v>
      </c>
      <c r="H9" s="4" t="s">
        <v>60</v>
      </c>
      <c r="I9" s="5">
        <v>2</v>
      </c>
      <c r="J9" s="5">
        <v>5</v>
      </c>
      <c r="K9" s="5">
        <f>I9*J9</f>
        <v>10</v>
      </c>
      <c r="L9" s="17"/>
      <c r="M9" s="7">
        <v>19000</v>
      </c>
      <c r="N9" s="7">
        <v>30000</v>
      </c>
      <c r="O9" s="17"/>
      <c r="P9" s="8">
        <f>(I9*M9)+N9</f>
        <v>68000</v>
      </c>
      <c r="Q9" s="8">
        <f>P9*J9</f>
        <v>340000</v>
      </c>
      <c r="R9" s="8">
        <f>Q9</f>
        <v>340000</v>
      </c>
      <c r="S9" s="4"/>
      <c r="T9" s="4"/>
    </row>
    <row r="10" spans="1:23" x14ac:dyDescent="0.2">
      <c r="A10" s="4"/>
      <c r="B10" s="4" t="s">
        <v>33</v>
      </c>
      <c r="C10" s="5"/>
      <c r="D10" s="5"/>
      <c r="E10" s="5">
        <v>2</v>
      </c>
      <c r="F10" s="4" t="s">
        <v>23</v>
      </c>
      <c r="G10" s="4" t="s">
        <v>53</v>
      </c>
      <c r="H10" s="4" t="s">
        <v>61</v>
      </c>
      <c r="I10" s="5">
        <v>2</v>
      </c>
      <c r="J10" s="5">
        <v>5</v>
      </c>
      <c r="K10" s="5">
        <f t="shared" ref="K10:K12" si="0">I10*J10</f>
        <v>10</v>
      </c>
      <c r="L10" s="17"/>
      <c r="M10" s="7">
        <v>19000</v>
      </c>
      <c r="N10" s="7">
        <v>30000</v>
      </c>
      <c r="O10" s="17"/>
      <c r="P10" s="8">
        <f>(I10*M10)+N10</f>
        <v>68000</v>
      </c>
      <c r="Q10" s="8">
        <f>P10*J10</f>
        <v>340000</v>
      </c>
      <c r="R10" s="4"/>
      <c r="S10" s="8">
        <f>Q10</f>
        <v>340000</v>
      </c>
      <c r="T10" s="8"/>
    </row>
    <row r="11" spans="1:23" x14ac:dyDescent="0.2">
      <c r="A11" s="4"/>
      <c r="B11" s="4" t="s">
        <v>9</v>
      </c>
      <c r="C11" s="5"/>
      <c r="D11" s="5"/>
      <c r="E11" s="5">
        <v>3</v>
      </c>
      <c r="F11" s="4" t="s">
        <v>24</v>
      </c>
      <c r="G11" s="4" t="s">
        <v>53</v>
      </c>
      <c r="H11" s="4" t="s">
        <v>67</v>
      </c>
      <c r="I11" s="5">
        <v>2</v>
      </c>
      <c r="J11" s="5">
        <v>5</v>
      </c>
      <c r="K11" s="5">
        <f t="shared" si="0"/>
        <v>10</v>
      </c>
      <c r="L11" s="17"/>
      <c r="M11" s="7">
        <v>19000</v>
      </c>
      <c r="N11" s="7">
        <v>30000</v>
      </c>
      <c r="O11" s="17"/>
      <c r="P11" s="8">
        <f>(I11*M11)+N11</f>
        <v>68000</v>
      </c>
      <c r="Q11" s="8">
        <f>P11*J11</f>
        <v>340000</v>
      </c>
      <c r="R11" s="4"/>
      <c r="S11" s="4"/>
      <c r="T11" s="8">
        <f>Q11</f>
        <v>340000</v>
      </c>
    </row>
    <row r="12" spans="1:23" x14ac:dyDescent="0.2">
      <c r="A12" s="4"/>
      <c r="B12" s="4"/>
      <c r="C12" s="5"/>
      <c r="D12" s="5"/>
      <c r="E12" s="5">
        <v>4</v>
      </c>
      <c r="F12" s="4" t="s">
        <v>24</v>
      </c>
      <c r="G12" s="4" t="s">
        <v>51</v>
      </c>
      <c r="H12" s="4" t="s">
        <v>67</v>
      </c>
      <c r="I12" s="5">
        <v>2</v>
      </c>
      <c r="J12" s="5">
        <v>5</v>
      </c>
      <c r="K12" s="5">
        <f t="shared" si="0"/>
        <v>10</v>
      </c>
      <c r="L12" s="17"/>
      <c r="M12" s="7">
        <v>19000</v>
      </c>
      <c r="N12" s="7">
        <v>30000</v>
      </c>
      <c r="O12" s="17"/>
      <c r="P12" s="8">
        <f>(I12*M12)+N12</f>
        <v>68000</v>
      </c>
      <c r="Q12" s="8">
        <f>P12*J12</f>
        <v>340000</v>
      </c>
      <c r="R12" s="4"/>
      <c r="S12" s="4"/>
      <c r="T12" s="8">
        <f>Q12</f>
        <v>340000</v>
      </c>
    </row>
    <row r="13" spans="1:23" x14ac:dyDescent="0.2">
      <c r="A13" s="6"/>
      <c r="B13" s="6"/>
      <c r="C13" s="9">
        <v>0</v>
      </c>
      <c r="D13" s="9">
        <v>12</v>
      </c>
      <c r="E13" s="9"/>
      <c r="F13" s="6"/>
      <c r="G13" s="6"/>
      <c r="H13" s="6"/>
      <c r="I13" s="9">
        <f>SUM(I9:I12)</f>
        <v>8</v>
      </c>
      <c r="J13" s="9"/>
      <c r="K13" s="9"/>
      <c r="L13" s="18"/>
      <c r="M13" s="11"/>
      <c r="N13" s="11"/>
      <c r="O13" s="17"/>
      <c r="P13" s="10"/>
      <c r="Q13" s="10">
        <f>SUM(Q9:Q12)</f>
        <v>1360000</v>
      </c>
      <c r="R13" s="10">
        <f t="shared" ref="R13:T13" si="1">SUM(R9:R12)</f>
        <v>340000</v>
      </c>
      <c r="S13" s="10">
        <f t="shared" si="1"/>
        <v>340000</v>
      </c>
      <c r="T13" s="10">
        <f t="shared" si="1"/>
        <v>680000</v>
      </c>
    </row>
    <row r="14" spans="1:23" x14ac:dyDescent="0.2">
      <c r="O14" s="18"/>
      <c r="P14" s="15" t="s">
        <v>57</v>
      </c>
      <c r="Q14" s="15" t="s">
        <v>68</v>
      </c>
      <c r="R14" s="30" t="s">
        <v>65</v>
      </c>
      <c r="S14" s="31"/>
      <c r="T14" s="31"/>
    </row>
  </sheetData>
  <mergeCells count="15">
    <mergeCell ref="R14:T14"/>
    <mergeCell ref="N6:N7"/>
    <mergeCell ref="P6:P7"/>
    <mergeCell ref="A6:A7"/>
    <mergeCell ref="B6:B7"/>
    <mergeCell ref="C6:D6"/>
    <mergeCell ref="E6:J6"/>
    <mergeCell ref="K6:K7"/>
    <mergeCell ref="M6:M7"/>
    <mergeCell ref="A1:T1"/>
    <mergeCell ref="A2:T2"/>
    <mergeCell ref="A3:T3"/>
    <mergeCell ref="A4:T4"/>
    <mergeCell ref="Q6:Q7"/>
    <mergeCell ref="R6:T6"/>
  </mergeCells>
  <pageMargins left="0.7" right="0.7" top="0.75" bottom="0.75" header="0.3" footer="0.3"/>
  <pageSetup paperSize="9" orientation="portrait" horizontalDpi="0" verticalDpi="0"/>
  <ignoredErrors>
    <ignoredError sqref="I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Tetap + KT (S1)</vt:lpstr>
      <vt:lpstr>Tetap + KT (S2)</vt:lpstr>
      <vt:lpstr>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Mochin</dc:creator>
  <cp:lastModifiedBy>Mochin</cp:lastModifiedBy>
  <cp:lastPrinted>2023-09-13T01:08:45Z</cp:lastPrinted>
  <dcterms:created xsi:type="dcterms:W3CDTF">2023-09-12T12:26:07Z</dcterms:created>
  <dcterms:modified xsi:type="dcterms:W3CDTF">2023-09-13T01:55:50Z</dcterms:modified>
</cp:coreProperties>
</file>